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/>
  <mc:AlternateContent xmlns:mc="http://schemas.openxmlformats.org/markup-compatibility/2006">
    <mc:Choice Requires="x15">
      <x15ac:absPath xmlns:x15ac="http://schemas.microsoft.com/office/spreadsheetml/2010/11/ac" url="G:\Obsluha\Pracovní\Pody print 2023\DNS_ZČU_Tonery\007\Zpracování\"/>
    </mc:Choice>
  </mc:AlternateContent>
  <xr:revisionPtr revIDLastSave="0" documentId="8_{3704D8ED-E1CE-40B6-8BDB-FEFF9F33EB08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Tonery" sheetId="1" r:id="rId1"/>
  </sheets>
  <definedNames>
    <definedName name="_xlnm.Print_Area" localSheetId="0">Tonery!$B$2:$U$20</definedName>
  </definedNames>
  <calcPr calcId="191029"/>
</workbook>
</file>

<file path=xl/calcChain.xml><?xml version="1.0" encoding="utf-8"?>
<calcChain xmlns="http://schemas.openxmlformats.org/spreadsheetml/2006/main">
  <c r="P15" i="1" l="1"/>
  <c r="S15" i="1"/>
  <c r="T15" i="1"/>
  <c r="P8" i="1"/>
  <c r="P9" i="1"/>
  <c r="P10" i="1"/>
  <c r="P11" i="1"/>
  <c r="P12" i="1"/>
  <c r="P13" i="1"/>
  <c r="P14" i="1"/>
  <c r="S8" i="1"/>
  <c r="T8" i="1"/>
  <c r="S9" i="1"/>
  <c r="T9" i="1"/>
  <c r="S10" i="1"/>
  <c r="T10" i="1"/>
  <c r="S11" i="1"/>
  <c r="T11" i="1"/>
  <c r="S12" i="1"/>
  <c r="T12" i="1"/>
  <c r="S13" i="1"/>
  <c r="T13" i="1"/>
  <c r="S14" i="1"/>
  <c r="T14" i="1"/>
  <c r="S16" i="1"/>
  <c r="T16" i="1"/>
  <c r="S17" i="1"/>
  <c r="T7" i="1"/>
  <c r="P16" i="1"/>
  <c r="P17" i="1"/>
  <c r="T17" i="1"/>
  <c r="P7" i="1"/>
  <c r="S7" i="1" l="1"/>
  <c r="R20" i="1" s="1"/>
  <c r="Q20" i="1"/>
</calcChain>
</file>

<file path=xl/sharedStrings.xml><?xml version="1.0" encoding="utf-8"?>
<sst xmlns="http://schemas.openxmlformats.org/spreadsheetml/2006/main" count="101" uniqueCount="69">
  <si>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</si>
  <si>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</si>
  <si>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</si>
  <si>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</si>
  <si>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</si>
  <si>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</si>
  <si>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</si>
  <si>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</si>
  <si>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</si>
  <si>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</si>
  <si>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</si>
  <si>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</si>
  <si>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</si>
  <si>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</si>
  <si>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</si>
  <si>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</si>
  <si>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</si>
  <si>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</si>
  <si>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</si>
  <si>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</si>
  <si>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</si>
  <si>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</si>
  <si>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</si>
  <si>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</si>
  <si>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</si>
  <si>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</si>
  <si>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</si>
  <si>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</si>
  <si>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</si>
  <si>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ks</t>
  </si>
  <si>
    <t>PEDAL 22-26896S</t>
  </si>
  <si>
    <t>Samostatná faktura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</si>
  <si>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</si>
  <si>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</si>
  <si>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Tonery (II.) 007 - 2023 (kompatibilní)</t>
  </si>
  <si>
    <t>KPG - Hana Zavitkovská,
Tel.: 37763 6341,
E-mail: zavitkov@kpg.zcu.cz</t>
  </si>
  <si>
    <t>Chodské nám. 1,   
301 00 Plzeň,
Fakulta pedagogická - Katedra pedagogiky,
1. patro - místnost CH 206</t>
  </si>
  <si>
    <t>EO - Václava Vlková,
Tel.: 37763 1146,
E-mail: vlkovav@rek.zcu.cz</t>
  </si>
  <si>
    <t>Univerzitní 8,
301 00 Plzeň,
Rektorát - Ekonomický odbor,
místnost UR 221</t>
  </si>
  <si>
    <t>FPR SO - JUDr. Elena Mrázová,
Tel.: 37763 7685</t>
  </si>
  <si>
    <t>sady Pětatřicátníků 14, 
301 00 Plzeň,
Fakulta právnická - Studijní oddělení,
1. patro - místnost PC 222</t>
  </si>
  <si>
    <t>Originální, nebo kompatibilní toner splňující podmínky certifikátu STMC.
Minimální výtěžnost při 5% pokrytí 6 000 stran.</t>
  </si>
  <si>
    <r>
      <t xml:space="preserve">Toner do tiskárny HP LJ P3015 -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</si>
  <si>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UTAX 4006ci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</si>
  <si>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
Minimální výtěžnost při 5% pokrytí 30 000 stran.</t>
  </si>
  <si>
    <r>
      <t xml:space="preserve">Toner do kopírky KYOCERA TASK alfa 4052ci - </t>
    </r>
    <r>
      <rPr>
        <b/>
        <sz val="11"/>
        <color theme="1"/>
        <rFont val="Calibri"/>
        <family val="2"/>
        <charset val="238"/>
        <scheme val="minor"/>
      </rPr>
      <t xml:space="preserve">černý  </t>
    </r>
  </si>
  <si>
    <t xml:space="preserve">Originální, nebo kompatibilní toner splňující podmínky certifikátu STMC. Minimální výtěžnost při 5% pokrytí 30 000 stran. </t>
  </si>
  <si>
    <r>
      <t>Toner do kopírky KYOCERA TASK alfa 4052ci -</t>
    </r>
    <r>
      <rPr>
        <b/>
        <sz val="11"/>
        <color theme="1"/>
        <rFont val="Calibri"/>
        <family val="2"/>
        <charset val="238"/>
        <scheme val="minor"/>
      </rPr>
      <t xml:space="preserve"> modrý  </t>
    </r>
  </si>
  <si>
    <t xml:space="preserve">Originální, nebo kompatibilní toner splňující podmínky certifikátu STMC. Minimální výtěžnost při 5% pokrytí 20 000 stran. </t>
  </si>
  <si>
    <r>
      <t xml:space="preserve">Toner do kopírky KYOCERA TASK alfa 4052ci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</si>
  <si>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>Toner do kopírky KYOCERA TASK alfa 4052ci -</t>
    </r>
    <r>
      <rPr>
        <b/>
        <sz val="11"/>
        <color theme="1"/>
        <rFont val="Calibri"/>
        <family val="2"/>
        <charset val="238"/>
        <scheme val="minor"/>
      </rPr>
      <t xml:space="preserve"> žlutý</t>
    </r>
  </si>
  <si>
    <t xml:space="preserve">Originální, nebo kompatibilní toner splňující podmínky certifikátu STMC. Minimální výtěžnost při 5% pokrytí 9 000 stran. </t>
  </si>
  <si>
    <t xml:space="preserve">Originální, nebo kompatibilní toner splňující podmínky certifikátu STMC. Minimální výtěžnost při 5% pokrytí 6 000 stran. </t>
  </si>
  <si>
    <r>
      <t xml:space="preserve">Toner do tiskárny Lexmark XC2235 -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</si>
  <si>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Lexmark XC2235 -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</si>
  <si>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>Toner do tiskárny Lexmark XC2235 -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</si>
  <si>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r>
      <t xml:space="preserve">Toner do tiskárny Lexmark XC2235 - </t>
    </r>
    <r>
      <rPr>
        <b/>
        <sz val="11"/>
        <color theme="1"/>
        <rFont val="Calibri"/>
        <family val="2"/>
        <charset val="238"/>
        <scheme val="minor"/>
      </rPr>
      <t>žlutý</t>
    </r>
  </si>
  <si>
    <r>
      <t xml:space="preserve">Toner do tiskárny HP 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</si>
  <si>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Triumph Adler originální toner, black, 30000str., CK-8513K, TA 4006ci, kompatibilní s UTAX 4006ci</t>
  </si>
  <si>
    <t>Lexmark originální toner 24B7181, black, 9000str., Lexmark XC2235</t>
  </si>
  <si>
    <t>Lexmark originální toner 24B7178, cyan, 6000str., Lexmark XC2235</t>
  </si>
  <si>
    <t>Lexmark originální toner 24B7179, magenta, 6000str., Lexmark XC2235</t>
  </si>
  <si>
    <t>Lexmark originální toner 24B7180, yellow, 6000str., Lexmark XC2235</t>
  </si>
  <si>
    <t>Neoriginální toner Q5949X, black, 6000str., kompatibilní s HP LJ 1320</t>
  </si>
  <si>
    <t>Neoriginální toner TK-8525Y, yellow, 20000str., kompatibilní s Kyocera TASKalfa 4052ci</t>
  </si>
  <si>
    <t>Neoriginální toner TK-8525M, magenta, 20000str., kompatibilní s Kyocera TASKalfa 4052ci</t>
  </si>
  <si>
    <t>Neoriginální toner TK-8525C, cyan, 20000str., kompatibilní s Kyocera TASKalfa 4052ci</t>
  </si>
  <si>
    <t>Neoriginální toner TK-8525K, black, 30000str., kompatibilní s Kyocera TASKalfa 4052ci</t>
  </si>
  <si>
    <t>Neoriginální toner CE255A, black, 6000str., kompatibilní s HP LJ P3015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</si>
</sst>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3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4" fontId="0" fillId="3" borderId="11" xfId="0" applyNumberForma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49" fontId="20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0" fillId="3" borderId="7" xfId="0" applyNumberFormat="1" applyFill="1" applyBorder="1" applyAlignment="1">
      <alignment horizontal="right" vertical="center" indent="1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 indent="1"/>
    </xf>
    <xf numFmtId="0" fontId="2" fillId="3" borderId="18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9" xfId="0" applyFont="1" applyFill="1" applyBorder="1" applyAlignment="1">
      <alignment horizontal="left" vertical="center" wrapText="1" indent="1"/>
    </xf>
    <xf numFmtId="0" fontId="11" fillId="5" borderId="7" xfId="0" applyFont="1" applyFill="1" applyBorder="1" applyAlignment="1" applyProtection="1">
      <alignment horizontal="left" vertical="center" wrapText="1" indent="1"/>
      <protection locked="0"/>
    </xf>
    <xf numFmtId="0" fontId="11" fillId="5" borderId="18" xfId="0" applyFont="1" applyFill="1" applyBorder="1" applyAlignment="1" applyProtection="1">
      <alignment horizontal="left" vertical="center" wrapText="1" indent="1"/>
      <protection locked="0"/>
    </xf>
    <xf numFmtId="0" fontId="11" fillId="5" borderId="13" xfId="0" applyFont="1" applyFill="1" applyBorder="1" applyAlignment="1" applyProtection="1">
      <alignment horizontal="left" vertical="center" wrapText="1" indent="1"/>
      <protection locked="0"/>
    </xf>
    <xf numFmtId="0" fontId="11" fillId="5" borderId="11" xfId="0" applyFont="1" applyFill="1" applyBorder="1" applyAlignment="1" applyProtection="1">
      <alignment horizontal="left" vertical="center" wrapText="1" indent="1"/>
      <protection locked="0"/>
    </xf>
    <xf numFmtId="0" fontId="11" fillId="5" borderId="9" xfId="0" applyFont="1" applyFill="1" applyBorder="1" applyAlignment="1" applyProtection="1">
      <alignment horizontal="left" vertical="center" wrapText="1" indent="1"/>
      <protection locked="0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67"/>
  <sheetViews>
    <sheetView tabSelected="1" zoomScale="85" zoomScaleNormal="85" workbookViewId="0">
      <selection activeCell="D3" sqref="D3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2.7109375" customWidth="1"/>
    <col min="12" max="12" width="21" hidden="1" customWidth="1"/>
    <col min="13" max="13" width="30.42578125" customWidth="1"/>
    <col min="14" max="14" width="39.57031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109" t="s">
        <v>34</v>
      </c>
      <c r="C1" s="110"/>
      <c r="D1" s="34"/>
      <c r="E1" s="35"/>
      <c r="G1" s="67"/>
    </row>
    <row r="2" spans="2:22" ht="60" customHeight="1" x14ac:dyDescent="0.25">
      <c r="B2" s="9"/>
      <c r="C2"/>
      <c r="D2" s="9"/>
      <c r="E2" s="10"/>
      <c r="F2" s="5"/>
      <c r="G2" s="116"/>
      <c r="H2" s="117"/>
      <c r="I2" s="117"/>
      <c r="J2" s="117"/>
      <c r="K2" s="117"/>
      <c r="L2" s="117"/>
      <c r="M2" s="117"/>
      <c r="N2" s="117"/>
      <c r="O2" s="117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117"/>
      <c r="H3" s="117"/>
      <c r="I3" s="117"/>
      <c r="J3" s="117"/>
      <c r="K3" s="117"/>
      <c r="L3" s="117"/>
      <c r="M3" s="117"/>
      <c r="N3" s="117"/>
      <c r="O3" s="117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33</v>
      </c>
      <c r="L6" s="23" t="s">
        <v>21</v>
      </c>
      <c r="M6" s="70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70" t="s">
        <v>8</v>
      </c>
      <c r="T6" s="70" t="s">
        <v>9</v>
      </c>
      <c r="U6" s="23" t="s">
        <v>26</v>
      </c>
      <c r="V6" s="23" t="s">
        <v>27</v>
      </c>
    </row>
    <row r="7" spans="2:22" ht="90" customHeight="1" thickTop="1" thickBot="1" x14ac:dyDescent="0.3">
      <c r="B7" s="71">
        <v>1</v>
      </c>
      <c r="C7" s="90" t="s">
        <v>42</v>
      </c>
      <c r="D7" s="72">
        <v>2</v>
      </c>
      <c r="E7" s="73" t="s">
        <v>29</v>
      </c>
      <c r="F7" s="90" t="s">
        <v>41</v>
      </c>
      <c r="G7" s="95" t="s">
        <v>68</v>
      </c>
      <c r="H7" s="74" t="s">
        <v>28</v>
      </c>
      <c r="I7" s="88" t="s">
        <v>31</v>
      </c>
      <c r="J7" s="75" t="s">
        <v>28</v>
      </c>
      <c r="K7" s="73" t="s">
        <v>30</v>
      </c>
      <c r="L7" s="73"/>
      <c r="M7" s="88" t="s">
        <v>35</v>
      </c>
      <c r="N7" s="88" t="s">
        <v>36</v>
      </c>
      <c r="O7" s="76">
        <v>21</v>
      </c>
      <c r="P7" s="48">
        <f t="shared" ref="P7:P17" si="0">D7*Q7</f>
        <v>1250</v>
      </c>
      <c r="Q7" s="77">
        <v>625</v>
      </c>
      <c r="R7" s="100">
        <v>580</v>
      </c>
      <c r="S7" s="49">
        <f t="shared" ref="S7" si="1">D7*R7</f>
        <v>1160</v>
      </c>
      <c r="T7" s="50" t="str">
        <f t="shared" ref="T7" si="2">IF(ISNUMBER(R7), IF(R7&gt;Q7,"NEVYHOVUJE","VYHOVUJE")," ")</f>
        <v>VYHOVUJE</v>
      </c>
      <c r="U7" s="73"/>
      <c r="V7" s="73" t="s">
        <v>10</v>
      </c>
    </row>
    <row r="8" spans="2:22" ht="75.75" customHeight="1" thickBot="1" x14ac:dyDescent="0.3">
      <c r="B8" s="78">
        <v>2</v>
      </c>
      <c r="C8" s="91" t="s">
        <v>43</v>
      </c>
      <c r="D8" s="79">
        <v>1</v>
      </c>
      <c r="E8" s="80" t="s">
        <v>29</v>
      </c>
      <c r="F8" s="91" t="s">
        <v>44</v>
      </c>
      <c r="G8" s="96" t="s">
        <v>58</v>
      </c>
      <c r="H8" s="81" t="s">
        <v>28</v>
      </c>
      <c r="I8" s="89" t="s">
        <v>31</v>
      </c>
      <c r="J8" s="82" t="s">
        <v>32</v>
      </c>
      <c r="K8" s="80"/>
      <c r="L8" s="80"/>
      <c r="M8" s="89" t="s">
        <v>37</v>
      </c>
      <c r="N8" s="89" t="s">
        <v>38</v>
      </c>
      <c r="O8" s="83">
        <v>21</v>
      </c>
      <c r="P8" s="84">
        <f t="shared" si="0"/>
        <v>2000</v>
      </c>
      <c r="Q8" s="85">
        <v>2000</v>
      </c>
      <c r="R8" s="101">
        <v>1550</v>
      </c>
      <c r="S8" s="86">
        <f t="shared" ref="S8:S16" si="3">D8*R8</f>
        <v>1550</v>
      </c>
      <c r="T8" s="87" t="str">
        <f t="shared" ref="T8:T16" si="4">IF(ISNUMBER(R8), IF(R8&gt;Q8,"NEVYHOVUJE","VYHOVUJE")," ")</f>
        <v>VYHOVUJE</v>
      </c>
      <c r="U8" s="80"/>
      <c r="V8" s="80" t="s">
        <v>10</v>
      </c>
    </row>
    <row r="9" spans="2:22" ht="42" customHeight="1" x14ac:dyDescent="0.25">
      <c r="B9" s="59">
        <v>3</v>
      </c>
      <c r="C9" s="92" t="s">
        <v>45</v>
      </c>
      <c r="D9" s="60">
        <v>2</v>
      </c>
      <c r="E9" s="61" t="s">
        <v>29</v>
      </c>
      <c r="F9" s="92" t="s">
        <v>46</v>
      </c>
      <c r="G9" s="97" t="s">
        <v>67</v>
      </c>
      <c r="H9" s="62" t="s">
        <v>28</v>
      </c>
      <c r="I9" s="118" t="s">
        <v>31</v>
      </c>
      <c r="J9" s="126" t="s">
        <v>32</v>
      </c>
      <c r="K9" s="121"/>
      <c r="L9" s="121"/>
      <c r="M9" s="118" t="s">
        <v>39</v>
      </c>
      <c r="N9" s="118" t="s">
        <v>40</v>
      </c>
      <c r="O9" s="129">
        <v>21</v>
      </c>
      <c r="P9" s="63">
        <f t="shared" si="0"/>
        <v>6000</v>
      </c>
      <c r="Q9" s="64">
        <v>3000</v>
      </c>
      <c r="R9" s="102">
        <v>1590</v>
      </c>
      <c r="S9" s="65">
        <f t="shared" si="3"/>
        <v>3180</v>
      </c>
      <c r="T9" s="66" t="str">
        <f t="shared" si="4"/>
        <v>VYHOVUJE</v>
      </c>
      <c r="U9" s="122"/>
      <c r="V9" s="122" t="s">
        <v>10</v>
      </c>
    </row>
    <row r="10" spans="2:22" ht="42" customHeight="1" x14ac:dyDescent="0.25">
      <c r="B10" s="59">
        <v>4</v>
      </c>
      <c r="C10" s="92" t="s">
        <v>47</v>
      </c>
      <c r="D10" s="60">
        <v>2</v>
      </c>
      <c r="E10" s="61" t="s">
        <v>29</v>
      </c>
      <c r="F10" s="92" t="s">
        <v>48</v>
      </c>
      <c r="G10" s="97" t="s">
        <v>66</v>
      </c>
      <c r="H10" s="62" t="s">
        <v>28</v>
      </c>
      <c r="I10" s="124"/>
      <c r="J10" s="127"/>
      <c r="K10" s="122"/>
      <c r="L10" s="122"/>
      <c r="M10" s="119"/>
      <c r="N10" s="119"/>
      <c r="O10" s="130"/>
      <c r="P10" s="55">
        <f t="shared" si="0"/>
        <v>9000</v>
      </c>
      <c r="Q10" s="64">
        <v>4500</v>
      </c>
      <c r="R10" s="102">
        <v>1590</v>
      </c>
      <c r="S10" s="57">
        <f t="shared" si="3"/>
        <v>3180</v>
      </c>
      <c r="T10" s="58" t="str">
        <f t="shared" si="4"/>
        <v>VYHOVUJE</v>
      </c>
      <c r="U10" s="122"/>
      <c r="V10" s="122"/>
    </row>
    <row r="11" spans="2:22" ht="42" customHeight="1" x14ac:dyDescent="0.25">
      <c r="B11" s="59">
        <v>5</v>
      </c>
      <c r="C11" s="92" t="s">
        <v>49</v>
      </c>
      <c r="D11" s="60">
        <v>2</v>
      </c>
      <c r="E11" s="61" t="s">
        <v>29</v>
      </c>
      <c r="F11" s="92" t="s">
        <v>48</v>
      </c>
      <c r="G11" s="97" t="s">
        <v>65</v>
      </c>
      <c r="H11" s="62" t="s">
        <v>28</v>
      </c>
      <c r="I11" s="124"/>
      <c r="J11" s="127"/>
      <c r="K11" s="122"/>
      <c r="L11" s="122"/>
      <c r="M11" s="119"/>
      <c r="N11" s="119"/>
      <c r="O11" s="130"/>
      <c r="P11" s="55">
        <f t="shared" si="0"/>
        <v>9000</v>
      </c>
      <c r="Q11" s="64">
        <v>4500</v>
      </c>
      <c r="R11" s="102">
        <v>1590</v>
      </c>
      <c r="S11" s="57">
        <f t="shared" si="3"/>
        <v>3180</v>
      </c>
      <c r="T11" s="58" t="str">
        <f t="shared" si="4"/>
        <v>VYHOVUJE</v>
      </c>
      <c r="U11" s="122"/>
      <c r="V11" s="122"/>
    </row>
    <row r="12" spans="2:22" ht="42" customHeight="1" x14ac:dyDescent="0.25">
      <c r="B12" s="59">
        <v>6</v>
      </c>
      <c r="C12" s="92" t="s">
        <v>50</v>
      </c>
      <c r="D12" s="60">
        <v>2</v>
      </c>
      <c r="E12" s="61" t="s">
        <v>29</v>
      </c>
      <c r="F12" s="92" t="s">
        <v>48</v>
      </c>
      <c r="G12" s="97" t="s">
        <v>64</v>
      </c>
      <c r="H12" s="62" t="s">
        <v>28</v>
      </c>
      <c r="I12" s="124"/>
      <c r="J12" s="127"/>
      <c r="K12" s="122"/>
      <c r="L12" s="122"/>
      <c r="M12" s="119"/>
      <c r="N12" s="119"/>
      <c r="O12" s="130"/>
      <c r="P12" s="55">
        <f t="shared" si="0"/>
        <v>9000</v>
      </c>
      <c r="Q12" s="64">
        <v>4500</v>
      </c>
      <c r="R12" s="102">
        <v>1590</v>
      </c>
      <c r="S12" s="57">
        <f t="shared" si="3"/>
        <v>3180</v>
      </c>
      <c r="T12" s="58" t="str">
        <f t="shared" si="4"/>
        <v>VYHOVUJE</v>
      </c>
      <c r="U12" s="122"/>
      <c r="V12" s="122"/>
    </row>
    <row r="13" spans="2:22" ht="42" customHeight="1" x14ac:dyDescent="0.25">
      <c r="B13" s="59">
        <v>7</v>
      </c>
      <c r="C13" s="92" t="s">
        <v>53</v>
      </c>
      <c r="D13" s="60">
        <v>2</v>
      </c>
      <c r="E13" s="61" t="s">
        <v>29</v>
      </c>
      <c r="F13" s="92" t="s">
        <v>51</v>
      </c>
      <c r="G13" s="97" t="s">
        <v>59</v>
      </c>
      <c r="H13" s="62" t="s">
        <v>28</v>
      </c>
      <c r="I13" s="124"/>
      <c r="J13" s="127"/>
      <c r="K13" s="122"/>
      <c r="L13" s="122"/>
      <c r="M13" s="119"/>
      <c r="N13" s="119"/>
      <c r="O13" s="130"/>
      <c r="P13" s="55">
        <f t="shared" si="0"/>
        <v>7000</v>
      </c>
      <c r="Q13" s="64">
        <v>3500</v>
      </c>
      <c r="R13" s="102">
        <v>2350</v>
      </c>
      <c r="S13" s="57">
        <f t="shared" si="3"/>
        <v>4700</v>
      </c>
      <c r="T13" s="58" t="str">
        <f t="shared" si="4"/>
        <v>VYHOVUJE</v>
      </c>
      <c r="U13" s="122"/>
      <c r="V13" s="122"/>
    </row>
    <row r="14" spans="2:22" ht="42" customHeight="1" x14ac:dyDescent="0.25">
      <c r="B14" s="59">
        <v>8</v>
      </c>
      <c r="C14" s="92" t="s">
        <v>54</v>
      </c>
      <c r="D14" s="60">
        <v>2</v>
      </c>
      <c r="E14" s="61" t="s">
        <v>29</v>
      </c>
      <c r="F14" s="92" t="s">
        <v>52</v>
      </c>
      <c r="G14" s="97" t="s">
        <v>60</v>
      </c>
      <c r="H14" s="62" t="s">
        <v>28</v>
      </c>
      <c r="I14" s="124"/>
      <c r="J14" s="127"/>
      <c r="K14" s="122"/>
      <c r="L14" s="122"/>
      <c r="M14" s="119"/>
      <c r="N14" s="119"/>
      <c r="O14" s="130"/>
      <c r="P14" s="63">
        <f t="shared" si="0"/>
        <v>9000</v>
      </c>
      <c r="Q14" s="64">
        <v>4500</v>
      </c>
      <c r="R14" s="102">
        <v>3900</v>
      </c>
      <c r="S14" s="57">
        <f t="shared" si="3"/>
        <v>7800</v>
      </c>
      <c r="T14" s="58" t="str">
        <f t="shared" si="4"/>
        <v>VYHOVUJE</v>
      </c>
      <c r="U14" s="122"/>
      <c r="V14" s="122"/>
    </row>
    <row r="15" spans="2:22" ht="42" customHeight="1" x14ac:dyDescent="0.25">
      <c r="B15" s="59">
        <v>9</v>
      </c>
      <c r="C15" s="92" t="s">
        <v>55</v>
      </c>
      <c r="D15" s="60">
        <v>2</v>
      </c>
      <c r="E15" s="61" t="s">
        <v>29</v>
      </c>
      <c r="F15" s="92" t="s">
        <v>52</v>
      </c>
      <c r="G15" s="97" t="s">
        <v>61</v>
      </c>
      <c r="H15" s="62" t="s">
        <v>28</v>
      </c>
      <c r="I15" s="124"/>
      <c r="J15" s="127"/>
      <c r="K15" s="122"/>
      <c r="L15" s="122"/>
      <c r="M15" s="119"/>
      <c r="N15" s="119"/>
      <c r="O15" s="130"/>
      <c r="P15" s="63">
        <f t="shared" si="0"/>
        <v>9000</v>
      </c>
      <c r="Q15" s="64">
        <v>4500</v>
      </c>
      <c r="R15" s="102">
        <v>3900</v>
      </c>
      <c r="S15" s="57">
        <f t="shared" ref="S15" si="5">D15*R15</f>
        <v>7800</v>
      </c>
      <c r="T15" s="58" t="str">
        <f t="shared" ref="T15" si="6">IF(ISNUMBER(R15), IF(R15&gt;Q15,"NEVYHOVUJE","VYHOVUJE")," ")</f>
        <v>VYHOVUJE</v>
      </c>
      <c r="U15" s="122"/>
      <c r="V15" s="122"/>
    </row>
    <row r="16" spans="2:22" ht="42" customHeight="1" x14ac:dyDescent="0.25">
      <c r="B16" s="51">
        <v>10</v>
      </c>
      <c r="C16" s="93" t="s">
        <v>56</v>
      </c>
      <c r="D16" s="52">
        <v>2</v>
      </c>
      <c r="E16" s="53" t="s">
        <v>29</v>
      </c>
      <c r="F16" s="93" t="s">
        <v>52</v>
      </c>
      <c r="G16" s="98" t="s">
        <v>62</v>
      </c>
      <c r="H16" s="54" t="s">
        <v>28</v>
      </c>
      <c r="I16" s="124"/>
      <c r="J16" s="127"/>
      <c r="K16" s="122"/>
      <c r="L16" s="122"/>
      <c r="M16" s="119"/>
      <c r="N16" s="119"/>
      <c r="O16" s="130"/>
      <c r="P16" s="55">
        <f t="shared" si="0"/>
        <v>9000</v>
      </c>
      <c r="Q16" s="56">
        <v>4500</v>
      </c>
      <c r="R16" s="103">
        <v>3900</v>
      </c>
      <c r="S16" s="65">
        <f t="shared" si="3"/>
        <v>7800</v>
      </c>
      <c r="T16" s="66" t="str">
        <f t="shared" si="4"/>
        <v>VYHOVUJE</v>
      </c>
      <c r="U16" s="122"/>
      <c r="V16" s="122"/>
    </row>
    <row r="17" spans="2:22" ht="42" customHeight="1" thickBot="1" x14ac:dyDescent="0.3">
      <c r="B17" s="40">
        <v>11</v>
      </c>
      <c r="C17" s="94" t="s">
        <v>57</v>
      </c>
      <c r="D17" s="41">
        <v>2</v>
      </c>
      <c r="E17" s="42" t="s">
        <v>29</v>
      </c>
      <c r="F17" s="94" t="s">
        <v>52</v>
      </c>
      <c r="G17" s="99" t="s">
        <v>63</v>
      </c>
      <c r="H17" s="47" t="s">
        <v>28</v>
      </c>
      <c r="I17" s="125"/>
      <c r="J17" s="128"/>
      <c r="K17" s="123"/>
      <c r="L17" s="123"/>
      <c r="M17" s="120"/>
      <c r="N17" s="120"/>
      <c r="O17" s="131"/>
      <c r="P17" s="43">
        <f t="shared" si="0"/>
        <v>10000</v>
      </c>
      <c r="Q17" s="44">
        <v>5000</v>
      </c>
      <c r="R17" s="104">
        <v>285</v>
      </c>
      <c r="S17" s="45">
        <f t="shared" ref="S17" si="7">D17*R17</f>
        <v>570</v>
      </c>
      <c r="T17" s="46" t="str">
        <f t="shared" ref="T17" si="8">IF(ISNUMBER(R17), IF(R17&gt;Q17,"NEVYHOVUJE","VYHOVUJE")," ")</f>
        <v>VYHOVUJE</v>
      </c>
      <c r="U17" s="123"/>
      <c r="V17" s="123"/>
    </row>
    <row r="18" spans="2:22" ht="13.5" customHeight="1" thickTop="1" thickBot="1" x14ac:dyDescent="0.3">
      <c r="C18"/>
      <c r="D18"/>
      <c r="E18"/>
      <c r="F18"/>
      <c r="G18"/>
      <c r="H18"/>
      <c r="I18"/>
      <c r="J18"/>
      <c r="O18"/>
      <c r="P18"/>
      <c r="S18" s="39"/>
    </row>
    <row r="19" spans="2:22" ht="60.75" customHeight="1" thickTop="1" thickBot="1" x14ac:dyDescent="0.3">
      <c r="B19" s="111" t="s">
        <v>11</v>
      </c>
      <c r="C19" s="112"/>
      <c r="D19" s="112"/>
      <c r="E19" s="112"/>
      <c r="F19" s="112"/>
      <c r="G19" s="112"/>
      <c r="H19" s="69"/>
      <c r="I19" s="26"/>
      <c r="J19" s="26"/>
      <c r="K19" s="26"/>
      <c r="L19" s="27"/>
      <c r="M19" s="11"/>
      <c r="N19" s="11"/>
      <c r="O19" s="28"/>
      <c r="P19" s="28"/>
      <c r="Q19" s="29" t="s">
        <v>12</v>
      </c>
      <c r="R19" s="113" t="s">
        <v>13</v>
      </c>
      <c r="S19" s="114"/>
      <c r="T19" s="115"/>
      <c r="U19" s="21"/>
      <c r="V19" s="30"/>
    </row>
    <row r="20" spans="2:22" ht="33" customHeight="1" thickTop="1" thickBot="1" x14ac:dyDescent="0.3">
      <c r="B20" s="105" t="s">
        <v>14</v>
      </c>
      <c r="C20" s="105"/>
      <c r="D20" s="105"/>
      <c r="E20" s="105"/>
      <c r="F20" s="105"/>
      <c r="G20" s="105"/>
      <c r="H20" s="68"/>
      <c r="I20" s="31"/>
      <c r="L20" s="9"/>
      <c r="M20" s="9"/>
      <c r="N20" s="9"/>
      <c r="O20" s="32"/>
      <c r="P20" s="32"/>
      <c r="Q20" s="33">
        <f>SUM(P7:P17)</f>
        <v>80250</v>
      </c>
      <c r="R20" s="106">
        <f>SUM(S7:S17)</f>
        <v>44100</v>
      </c>
      <c r="S20" s="107"/>
      <c r="T20" s="108"/>
    </row>
    <row r="21" spans="2:22" ht="14.25" customHeight="1" thickTop="1" x14ac:dyDescent="0.25">
      <c r="B21" s="37"/>
    </row>
    <row r="22" spans="2:22" ht="14.25" customHeight="1" x14ac:dyDescent="0.25">
      <c r="B22" s="38"/>
      <c r="C22" s="37"/>
    </row>
    <row r="23" spans="2:22" ht="14.25" customHeight="1" x14ac:dyDescent="0.25"/>
    <row r="24" spans="2:22" ht="14.25" customHeight="1" x14ac:dyDescent="0.25"/>
    <row r="25" spans="2:22" ht="14.25" customHeight="1" x14ac:dyDescent="0.25"/>
    <row r="26" spans="2:22" ht="14.25" customHeight="1" x14ac:dyDescent="0.25"/>
    <row r="27" spans="2:22" ht="14.25" customHeight="1" x14ac:dyDescent="0.25"/>
    <row r="28" spans="2:22" ht="14.25" customHeight="1" x14ac:dyDescent="0.25"/>
    <row r="29" spans="2:22" ht="14.25" customHeight="1" x14ac:dyDescent="0.25"/>
    <row r="30" spans="2:22" ht="14.25" customHeight="1" x14ac:dyDescent="0.25"/>
    <row r="31" spans="2:22" ht="14.25" customHeight="1" x14ac:dyDescent="0.25"/>
    <row r="32" spans="2:2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</sheetData>
  <sheetProtection algorithmName="SHA-512" hashValue="ggINW8PqIUy4dROimi/fMfH22PAezA/STa3/LGKfEO7r+XtMo5l1V/RSNQgJdH1VjqrLcWzlsB5FrDaQqlmXow==" saltValue="vUI9dk8EpXXp4JmsYHNm9g==" spinCount="100000" sheet="1" objects="1" scenarios="1"/>
  <mergeCells count="15">
    <mergeCell ref="V9:V17"/>
    <mergeCell ref="U9:U17"/>
    <mergeCell ref="O9:O17"/>
    <mergeCell ref="B20:G20"/>
    <mergeCell ref="R20:T20"/>
    <mergeCell ref="B1:C1"/>
    <mergeCell ref="B19:G19"/>
    <mergeCell ref="R19:T19"/>
    <mergeCell ref="G2:O3"/>
    <mergeCell ref="N9:N17"/>
    <mergeCell ref="M9:M17"/>
    <mergeCell ref="L9:L17"/>
    <mergeCell ref="I9:I17"/>
    <mergeCell ref="J9:J17"/>
    <mergeCell ref="K9:K17"/>
  </mergeCells>
  <phoneticPr fontId="18" type="noConversion"/>
  <conditionalFormatting sqref="B7:B17 D7:D17">
    <cfRule type="containsBlanks" dxfId="11" priority="57">
      <formula>LEN(TRIM(B7))=0</formula>
    </cfRule>
  </conditionalFormatting>
  <conditionalFormatting sqref="B7:B17">
    <cfRule type="cellIs" dxfId="10" priority="52" operator="greaterThanOrEqual">
      <formula>1</formula>
    </cfRule>
  </conditionalFormatting>
  <conditionalFormatting sqref="T7:T17">
    <cfRule type="cellIs" dxfId="9" priority="49" operator="equal">
      <formula>"VYHOVUJE"</formula>
    </cfRule>
  </conditionalFormatting>
  <conditionalFormatting sqref="T7:T17">
    <cfRule type="cellIs" dxfId="8" priority="48" operator="equal">
      <formula>"NEVYHOVUJE"</formula>
    </cfRule>
  </conditionalFormatting>
  <conditionalFormatting sqref="G7:G17 R7:R17">
    <cfRule type="containsBlanks" dxfId="7" priority="29">
      <formula>LEN(TRIM(G7))=0</formula>
    </cfRule>
  </conditionalFormatting>
  <conditionalFormatting sqref="G7:G17 R7:R17">
    <cfRule type="notContainsBlanks" dxfId="6" priority="27">
      <formula>LEN(TRIM(G7))&gt;0</formula>
    </cfRule>
  </conditionalFormatting>
  <conditionalFormatting sqref="G7:G17 R7:R17">
    <cfRule type="notContainsBlanks" dxfId="5" priority="26">
      <formula>LEN(TRIM(G7))&gt;0</formula>
    </cfRule>
  </conditionalFormatting>
  <conditionalFormatting sqref="G7:G17">
    <cfRule type="notContainsBlanks" dxfId="4" priority="25">
      <formula>LEN(TRIM(G7))&gt;0</formula>
    </cfRule>
  </conditionalFormatting>
  <conditionalFormatting sqref="H7:H17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7">
    <cfRule type="notContainsBlanks" dxfId="0" priority="4">
      <formula>LEN(TRIM(H7))&gt;0</formula>
    </cfRule>
  </conditionalFormatting>
  <dataValidations count="3">
    <dataValidation type="list" showInputMessage="1" showErrorMessage="1" sqref="E7:E17" xr:uid="{00000000-0002-0000-0000-000000000000}">
      <formula1>"ks,bal,sada,"</formula1>
    </dataValidation>
    <dataValidation type="list" showInputMessage="1" showErrorMessage="1" sqref="H7:H17 J7:J9" xr:uid="{00000000-0002-0000-0000-000001000000}">
      <formula1>"ANO,NE"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2022-07-20T05:13:43Z</cp:lastPrinted>
  <dcterms:created xsi:type="dcterms:W3CDTF">2014-03-05T12:43:32Z</dcterms:created>
  <dcterms:modified xsi:type="dcterms:W3CDTF">2023-02-28T10:48:10Z</dcterms:modified>
</cp:coreProperties>
</file>